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Close Checklis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<sst xmlns="http://schemas.openxmlformats.org/spreadsheetml/2006/main" count="106" uniqueCount="75">
  <si>
    <t xml:space="preserve">Month-End Close Checklist</t>
  </si>
  <si>
    <t xml:space="preserve">Bean Counter Buddy · Free template</t>
  </si>
  <si>
    <t xml:space="preserve">A complete month-end close, organized by workday. Enter the month being closed and every task gets a due date based on business days after month-end. Track owner, status, and completion.</t>
  </si>
  <si>
    <t xml:space="preserve">HOW TO USE</t>
  </si>
  <si>
    <t xml:space="preserve">1.</t>
  </si>
  <si>
    <t xml:space="preserve">Enter any date in the month you're closing (e.g., 9/30/2026) in the yellow cell.</t>
  </si>
  <si>
    <t xml:space="preserve">2.</t>
  </si>
  <si>
    <t xml:space="preserve">Due dates calculate as business day 1, 2, 3… after month-end (weekends skipped).</t>
  </si>
  <si>
    <t xml:space="preserve">3.</t>
  </si>
  <si>
    <t xml:space="preserve">Assign an owner and update status as you go. Mark items that don't apply as N/A.</t>
  </si>
  <si>
    <t xml:space="preserve">4.</t>
  </si>
  <si>
    <t xml:space="preserve">Late items are flagged automatically when the completion date is after the due date.</t>
  </si>
  <si>
    <t xml:space="preserve">5.</t>
  </si>
  <si>
    <t xml:space="preserve">Save a copy each month (e.g., Close_2026-09.xlsx) for your audit trail.</t>
  </si>
  <si>
    <t xml:space="preserve">COLOR KEY</t>
  </si>
  <si>
    <t xml:space="preserve">Blue text on yellow = input cells you fill in</t>
  </si>
  <si>
    <t xml:space="preserve">Black text = formulas that calculate automatically (no need to edit)</t>
  </si>
  <si>
    <t xml:space="preserve">NOTES</t>
  </si>
  <si>
    <t xml:space="preserve">A 5–10 business-day close is a good target for small and mid-size businesses.</t>
  </si>
  <si>
    <t xml:space="preserve">Holidays aren't excluded from the business-day count — adjust due dates by hand around holidays.</t>
  </si>
  <si>
    <t xml:space="preserve">This template is provided for general informational purposes and is not tax, legal, or accounting advice. Confirm rates and rules with your CPA or the relevant agency before relying on them.</t>
  </si>
  <si>
    <t xml:space="preserve">Bean Counter Buddy</t>
  </si>
  <si>
    <t xml:space="preserve">Legend:</t>
  </si>
  <si>
    <t xml:space="preserve">Input (edit me)</t>
  </si>
  <si>
    <t xml:space="preserve">Formula (auto)</t>
  </si>
  <si>
    <t xml:space="preserve">Month being closed</t>
  </si>
  <si>
    <t xml:space="preserve">Progress (excluding N/A):</t>
  </si>
  <si>
    <t xml:space="preserve">Open items:</t>
  </si>
  <si>
    <t xml:space="preserve">Task</t>
  </si>
  <si>
    <t xml:space="preserve">Business Day</t>
  </si>
  <si>
    <t xml:space="preserve">Due Date</t>
  </si>
  <si>
    <t xml:space="preserve">Owner</t>
  </si>
  <si>
    <t xml:space="preserve">Status</t>
  </si>
  <si>
    <t xml:space="preserve">Date Done</t>
  </si>
  <si>
    <t xml:space="preserve">Notes</t>
  </si>
  <si>
    <t xml:space="preserve">Late?</t>
  </si>
  <si>
    <t xml:space="preserve">DAY 1 — CUT-OFF &amp; PREP</t>
  </si>
  <si>
    <t xml:space="preserve">Reverse prior-month accruals</t>
  </si>
  <si>
    <t xml:space="preserve">Not started</t>
  </si>
  <si>
    <t xml:space="preserve">Download all bank and credit card statements</t>
  </si>
  <si>
    <t xml:space="preserve">Confirm all sales invoices for the month are issued</t>
  </si>
  <si>
    <t xml:space="preserve">Enter all vendor bills received through month-end</t>
  </si>
  <si>
    <t xml:space="preserve">DAYS 2–3 — CASH &amp; RECONCILIATIONS</t>
  </si>
  <si>
    <t xml:space="preserve">Reconcile all bank accounts</t>
  </si>
  <si>
    <t xml:space="preserve">Reconcile all credit card accounts</t>
  </si>
  <si>
    <t xml:space="preserve">Reconcile payment processor clearing accounts (Stripe, Square)</t>
  </si>
  <si>
    <t xml:space="preserve">Categorize all uncategorized / Ask My Accountant transactions</t>
  </si>
  <si>
    <t xml:space="preserve">Clear undeposited funds</t>
  </si>
  <si>
    <t xml:space="preserve">DAYS 3–4 — AR, AP &amp; PAYROLL</t>
  </si>
  <si>
    <t xml:space="preserve">Review AR aging; apply all payments to invoices</t>
  </si>
  <si>
    <t xml:space="preserve">Send statements / reminders on invoices 30+ days past due</t>
  </si>
  <si>
    <t xml:space="preserve">Review AP aging; confirm no duplicate bills</t>
  </si>
  <si>
    <t xml:space="preserve">Reconcile payroll expense to payroll provider reports</t>
  </si>
  <si>
    <t xml:space="preserve">Reconcile payroll liability accounts to zero / expected balance</t>
  </si>
  <si>
    <t xml:space="preserve">DAYS 4–5 — JOURNAL ENTRIES</t>
  </si>
  <si>
    <t xml:space="preserve">Post depreciation entry</t>
  </si>
  <si>
    <t xml:space="preserve">Amortize prepaid expenses</t>
  </si>
  <si>
    <t xml:space="preserve">Recognize deferred revenue</t>
  </si>
  <si>
    <t xml:space="preserve">Post accruals (payroll, interest, unbilled expenses)</t>
  </si>
  <si>
    <t xml:space="preserve">Record inventory adjustments / COGS true-up (if applicable)</t>
  </si>
  <si>
    <t xml:space="preserve">Record loan principal vs. interest split</t>
  </si>
  <si>
    <t xml:space="preserve">DAYS 6–7 — BALANCE SHEET REVIEW</t>
  </si>
  <si>
    <t xml:space="preserve">Reconcile every balance sheet account to a supporting schedule</t>
  </si>
  <si>
    <t xml:space="preserve">Confirm sales tax payable matches returns to be filed</t>
  </si>
  <si>
    <t xml:space="preserve">Confirm assets = liabilities + equity</t>
  </si>
  <si>
    <t xml:space="preserve">Review intercompany balances eliminate (multi-entity)</t>
  </si>
  <si>
    <t xml:space="preserve">DAYS 7–8 — P&amp;L REVIEW &amp; REPORTING</t>
  </si>
  <si>
    <t xml:space="preserve">Run P&amp;L vs. budget and prior month; explain variances over threshold</t>
  </si>
  <si>
    <t xml:space="preserve">Review gross margin and key KPIs for reasonableness</t>
  </si>
  <si>
    <t xml:space="preserve">Prepare management reporting package and dashboard update</t>
  </si>
  <si>
    <t xml:space="preserve">Management review and sign-off</t>
  </si>
  <si>
    <t xml:space="preserve">DAY 10 — LOCK THE PERIOD</t>
  </si>
  <si>
    <t xml:space="preserve">Close the books / set closing date password</t>
  </si>
  <si>
    <t xml:space="preserve">Archive statements, reconciliations, and support</t>
  </si>
  <si>
    <t xml:space="preserve">Note process improvements for next month</t>
  </si>
</sst>
</file>

<file path=xl/styles.xml><?xml version="1.0" encoding="utf-8"?>
<styleSheet xmlns="http://schemas.openxmlformats.org/spreadsheetml/2006/main">
  <numFmts count="5">
    <numFmt numFmtId="164" formatCode="General"/>
    <numFmt numFmtId="165" formatCode="mmm\ yyyy"/>
    <numFmt numFmtId="166" formatCode="0%"/>
    <numFmt numFmtId="167" formatCode="#,##0;\(#,##0\);\-"/>
    <numFmt numFmtId="168" formatCode="mm/dd/yyyy"/>
  </numFmts>
  <fonts count="20">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10"/>
      <color rgb="FF000000"/>
      <name val="Arial"/>
      <family val="0"/>
      <charset val="1"/>
    </font>
    <font>
      <b val="true"/>
      <sz val="9"/>
      <color rgb="FFFFFFFF"/>
      <name val="Arial"/>
      <family val="0"/>
      <charset val="1"/>
    </font>
    <font>
      <sz val="10"/>
      <color rgb="FF000000"/>
      <name val="Arial"/>
      <family val="0"/>
      <charset val="1"/>
    </font>
  </fonts>
  <fills count="5">
    <fill>
      <patternFill patternType="none"/>
    </fill>
    <fill>
      <patternFill patternType="gray125"/>
    </fill>
    <fill>
      <patternFill patternType="solid">
        <fgColor rgb="FFFFF9DB"/>
        <bgColor rgb="FFFEF3C7"/>
      </patternFill>
    </fill>
    <fill>
      <patternFill patternType="solid">
        <fgColor rgb="FFF2F5F9"/>
        <bgColor rgb="FFFFFFFF"/>
      </patternFill>
    </fill>
    <fill>
      <patternFill patternType="solid">
        <fgColor rgb="FF0F1F3D"/>
        <bgColor rgb="FF333333"/>
      </patternFill>
    </fill>
  </fills>
  <borders count="2">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6" fontId="17" fillId="0" borderId="0" xfId="0" applyFont="true" applyBorder="false" applyAlignment="true" applyProtection="true">
      <alignment horizontal="general" vertical="bottom" textRotation="0" wrapText="false" indent="0" shrinkToFit="false"/>
      <protection locked="true" hidden="false"/>
    </xf>
    <xf numFmtId="167" fontId="17" fillId="0" borderId="0" xfId="0" applyFont="true" applyBorder="false" applyAlignment="true" applyProtection="true">
      <alignment horizontal="general" vertical="bottom" textRotation="0" wrapText="false" indent="0" shrinkToFit="false"/>
      <protection locked="true" hidden="false"/>
    </xf>
    <xf numFmtId="164" fontId="18" fillId="4" borderId="1" xfId="0" applyFont="true" applyBorder="tru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8" fontId="19" fillId="0" borderId="0" xfId="0" applyFont="true" applyBorder="false" applyAlignment="true" applyProtection="true">
      <alignment horizontal="general" vertical="bottom" textRotation="0" wrapText="false" indent="0" shrinkToFit="false"/>
      <protection locked="true" hidden="false"/>
    </xf>
    <xf numFmtId="168" fontId="8" fillId="2" borderId="1" xfId="0" applyFont="true" applyBorder="tru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color rgb="FF166534"/>
      </font>
      <fill>
        <patternFill>
          <bgColor rgb="FFDCFCE7"/>
        </patternFill>
      </fill>
    </dxf>
    <dxf>
      <font>
        <name val="Arial"/>
        <charset val="1"/>
        <family val="0"/>
        <color rgb="FF92400E"/>
      </font>
      <fill>
        <patternFill>
          <bgColor rgb="FFFEF3C7"/>
        </patternFill>
      </fill>
    </dxf>
    <dxf>
      <font>
        <name val="Arial"/>
        <charset val="1"/>
        <family val="0"/>
        <b val="1"/>
        <color rgb="FF991B1B"/>
      </font>
      <fill>
        <patternFill>
          <bgColor rgb="FFFEE2E2"/>
        </patternFill>
      </fill>
    </dxf>
  </dxfs>
  <colors>
    <indexedColors>
      <rgbColor rgb="FF000000"/>
      <rgbColor rgb="FFFFFFFF"/>
      <rgbColor rgb="FFFF0000"/>
      <rgbColor rgb="FF00FF00"/>
      <rgbColor rgb="FF0000FF"/>
      <rgbColor rgb="FFFFFF00"/>
      <rgbColor rgb="FFFF00FF"/>
      <rgbColor rgb="FF00FFFF"/>
      <rgbColor rgb="FF991B1B"/>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EF3C7"/>
      <rgbColor rgb="FF99CCFF"/>
      <rgbColor rgb="FFFF99CC"/>
      <rgbColor rgb="FFCC99FF"/>
      <rgbColor rgb="FFFEE2E2"/>
      <rgbColor rgb="FF3366FF"/>
      <rgbColor rgb="FF33CCCC"/>
      <rgbColor rgb="FF99CC00"/>
      <rgbColor rgb="FFFFCC00"/>
      <rgbColor rgb="FFFF9900"/>
      <rgbColor rgb="FFFF6600"/>
      <rgbColor rgb="FF4A6080"/>
      <rgbColor rgb="FF8099B4"/>
      <rgbColor rgb="FF0F1F3D"/>
      <rgbColor rgb="FF339966"/>
      <rgbColor rgb="FF003300"/>
      <rgbColor rgb="FF333300"/>
      <rgbColor rgb="FF92400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15.75" hidden="false" customHeight="true" outlineLevel="0" collapsed="false">
      <c r="A7" s="5" t="s">
        <v>4</v>
      </c>
      <c r="B7" s="4" t="s">
        <v>5</v>
      </c>
    </row>
    <row r="8" customFormat="false" ht="15.75" hidden="false" customHeight="true" outlineLevel="0" collapsed="false">
      <c r="A8" s="5" t="s">
        <v>6</v>
      </c>
      <c r="B8" s="4" t="s">
        <v>7</v>
      </c>
    </row>
    <row r="9" customFormat="false" ht="15.75" hidden="false" customHeight="true" outlineLevel="0" collapsed="false">
      <c r="A9" s="5" t="s">
        <v>8</v>
      </c>
      <c r="B9" s="4" t="s">
        <v>9</v>
      </c>
    </row>
    <row r="10" customFormat="false" ht="15.75" hidden="false" customHeight="true" outlineLevel="0" collapsed="false">
      <c r="A10" s="5" t="s">
        <v>10</v>
      </c>
      <c r="B10" s="4" t="s">
        <v>11</v>
      </c>
    </row>
    <row r="11" customFormat="false" ht="15.75" hidden="false" customHeight="true" outlineLevel="0" collapsed="false">
      <c r="A11" s="5" t="s">
        <v>12</v>
      </c>
      <c r="B11" s="4" t="s">
        <v>13</v>
      </c>
    </row>
    <row r="13" customFormat="false" ht="15" hidden="false" customHeight="false" outlineLevel="0" collapsed="false">
      <c r="B13" s="5" t="s">
        <v>14</v>
      </c>
    </row>
    <row r="14" customFormat="false" ht="15" hidden="false" customHeight="false" outlineLevel="0" collapsed="false">
      <c r="B14" s="6" t="s">
        <v>15</v>
      </c>
    </row>
    <row r="15" customFormat="false" ht="15" hidden="false" customHeight="false" outlineLevel="0" collapsed="false">
      <c r="B15" s="7" t="s">
        <v>16</v>
      </c>
    </row>
    <row r="17" customFormat="false" ht="15" hidden="false" customHeight="false" outlineLevel="0" collapsed="false">
      <c r="B17" s="5" t="s">
        <v>17</v>
      </c>
    </row>
    <row r="18" customFormat="false" ht="15" hidden="false" customHeight="true" outlineLevel="0" collapsed="false">
      <c r="B18" s="8" t="s">
        <v>18</v>
      </c>
    </row>
    <row r="19" customFormat="false" ht="15" hidden="false" customHeight="true" outlineLevel="0" collapsed="false">
      <c r="B19" s="8" t="s">
        <v>19</v>
      </c>
    </row>
    <row r="21" customFormat="false" ht="25.5" hidden="false" customHeight="true" outlineLevel="0" collapsed="false">
      <c r="B21" s="9" t="s">
        <v>20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4" min="2" style="1" width="14"/>
    <col collapsed="false" customWidth="true" hidden="false" outlineLevel="0" max="5" min="5" style="1" width="13"/>
    <col collapsed="false" customWidth="true" hidden="false" outlineLevel="0" max="6" min="6" style="1" width="12"/>
    <col collapsed="false" customWidth="true" hidden="false" outlineLevel="0" max="7" min="7" style="1" width="34"/>
    <col collapsed="false" customWidth="true" hidden="false" outlineLevel="0" max="8" min="8" style="1" width="11"/>
  </cols>
  <sheetData>
    <row r="1" customFormat="false" ht="19.7" hidden="false" customHeight="false" outlineLevel="0" collapsed="false">
      <c r="A1" s="10" t="s">
        <v>0</v>
      </c>
    </row>
    <row r="2" customFormat="false" ht="15" hidden="false" customHeight="false" outlineLevel="0" collapsed="false">
      <c r="A2" s="3" t="s">
        <v>21</v>
      </c>
    </row>
    <row r="3" customFormat="false" ht="15" hidden="false" customHeight="false" outlineLevel="0" collapsed="false">
      <c r="A3" s="11" t="s">
        <v>22</v>
      </c>
      <c r="B3" s="12" t="s">
        <v>23</v>
      </c>
      <c r="C3" s="13" t="s">
        <v>24</v>
      </c>
    </row>
    <row r="5" customFormat="false" ht="15" hidden="false" customHeight="false" outlineLevel="0" collapsed="false">
      <c r="A5" s="14" t="s">
        <v>25</v>
      </c>
      <c r="B5" s="15" t="n">
        <f aca="true">EOMONTH(TODAY(),-1)</f>
        <v>46295</v>
      </c>
    </row>
    <row r="7" customFormat="false" ht="15" hidden="false" customHeight="false" outlineLevel="0" collapsed="false">
      <c r="A7" s="14" t="s">
        <v>26</v>
      </c>
      <c r="B7" s="16" t="n">
        <f aca="false">IFERROR(COUNTIF(E10:E54,"Done")/(COUNTIF(E10:E54,"*")-COUNTIF(E10:E54,"N/A")),0)</f>
        <v>0</v>
      </c>
      <c r="C7" s="14" t="s">
        <v>27</v>
      </c>
      <c r="D7" s="17" t="n">
        <f aca="false">COUNTIF(E10:E54,"Not started")+COUNTIF(E10:E54,"In progress")</f>
        <v>31</v>
      </c>
    </row>
    <row r="9" customFormat="false" ht="30" hidden="false" customHeight="true" outlineLevel="0" collapsed="false">
      <c r="A9" s="18" t="s">
        <v>28</v>
      </c>
      <c r="B9" s="18" t="s">
        <v>29</v>
      </c>
      <c r="C9" s="18" t="s">
        <v>30</v>
      </c>
      <c r="D9" s="18" t="s">
        <v>31</v>
      </c>
      <c r="E9" s="18" t="s">
        <v>32</v>
      </c>
      <c r="F9" s="18" t="s">
        <v>33</v>
      </c>
      <c r="G9" s="18" t="s">
        <v>34</v>
      </c>
      <c r="H9" s="18" t="s">
        <v>35</v>
      </c>
    </row>
    <row r="10" customFormat="false" ht="15" hidden="false" customHeight="false" outlineLevel="0" collapsed="false">
      <c r="A10" s="5" t="s">
        <v>36</v>
      </c>
    </row>
    <row r="11" customFormat="false" ht="15" hidden="false" customHeight="false" outlineLevel="0" collapsed="false">
      <c r="A11" s="19" t="s">
        <v>37</v>
      </c>
      <c r="B11" s="20" t="n">
        <v>1</v>
      </c>
      <c r="C11" s="21" t="n">
        <f aca="false">WORKDAY(EOMONTH($B$5,0),1)</f>
        <v>46296</v>
      </c>
      <c r="D11" s="6"/>
      <c r="E11" s="6" t="s">
        <v>38</v>
      </c>
      <c r="F11" s="22"/>
      <c r="G11" s="6"/>
      <c r="H11" s="23" t="str">
        <f aca="true">IF(AND(F11&lt;&gt;"",F11&gt;C11),"LATE",IF(AND(F11="",E11&lt;&gt;"Done",E11&lt;&gt;"N/A",TODAY()&gt;C11),"OVERDUE",""))</f>
        <v>OVERDUE</v>
      </c>
    </row>
    <row r="12" customFormat="false" ht="15" hidden="false" customHeight="false" outlineLevel="0" collapsed="false">
      <c r="A12" s="19" t="s">
        <v>39</v>
      </c>
      <c r="B12" s="20" t="n">
        <v>1</v>
      </c>
      <c r="C12" s="21" t="n">
        <f aca="false">WORKDAY(EOMONTH($B$5,0),1)</f>
        <v>46296</v>
      </c>
      <c r="D12" s="6"/>
      <c r="E12" s="6" t="s">
        <v>38</v>
      </c>
      <c r="F12" s="22"/>
      <c r="G12" s="6"/>
      <c r="H12" s="23" t="str">
        <f aca="true">IF(AND(F12&lt;&gt;"",F12&gt;C12),"LATE",IF(AND(F12="",E12&lt;&gt;"Done",E12&lt;&gt;"N/A",TODAY()&gt;C12),"OVERDUE",""))</f>
        <v>OVERDUE</v>
      </c>
    </row>
    <row r="13" customFormat="false" ht="15" hidden="false" customHeight="false" outlineLevel="0" collapsed="false">
      <c r="A13" s="19" t="s">
        <v>40</v>
      </c>
      <c r="B13" s="20" t="n">
        <v>1</v>
      </c>
      <c r="C13" s="21" t="n">
        <f aca="false">WORKDAY(EOMONTH($B$5,0),1)</f>
        <v>46296</v>
      </c>
      <c r="D13" s="6"/>
      <c r="E13" s="6" t="s">
        <v>38</v>
      </c>
      <c r="F13" s="22"/>
      <c r="G13" s="6"/>
      <c r="H13" s="23" t="str">
        <f aca="true">IF(AND(F13&lt;&gt;"",F13&gt;C13),"LATE",IF(AND(F13="",E13&lt;&gt;"Done",E13&lt;&gt;"N/A",TODAY()&gt;C13),"OVERDUE",""))</f>
        <v>OVERDUE</v>
      </c>
    </row>
    <row r="14" customFormat="false" ht="15" hidden="false" customHeight="false" outlineLevel="0" collapsed="false">
      <c r="A14" s="19" t="s">
        <v>41</v>
      </c>
      <c r="B14" s="20" t="n">
        <v>1</v>
      </c>
      <c r="C14" s="21" t="n">
        <f aca="false">WORKDAY(EOMONTH($B$5,0),1)</f>
        <v>46296</v>
      </c>
      <c r="D14" s="6"/>
      <c r="E14" s="6" t="s">
        <v>38</v>
      </c>
      <c r="F14" s="22"/>
      <c r="G14" s="6"/>
      <c r="H14" s="23" t="str">
        <f aca="true">IF(AND(F14&lt;&gt;"",F14&gt;C14),"LATE",IF(AND(F14="",E14&lt;&gt;"Done",E14&lt;&gt;"N/A",TODAY()&gt;C14),"OVERDUE",""))</f>
        <v>OVERDUE</v>
      </c>
    </row>
    <row r="16" customFormat="false" ht="15" hidden="false" customHeight="false" outlineLevel="0" collapsed="false">
      <c r="A16" s="5" t="s">
        <v>42</v>
      </c>
    </row>
    <row r="17" customFormat="false" ht="15" hidden="false" customHeight="false" outlineLevel="0" collapsed="false">
      <c r="A17" s="19" t="s">
        <v>43</v>
      </c>
      <c r="B17" s="20" t="n">
        <v>2</v>
      </c>
      <c r="C17" s="21" t="n">
        <f aca="false">WORKDAY(EOMONTH($B$5,0),2)</f>
        <v>46297</v>
      </c>
      <c r="D17" s="6"/>
      <c r="E17" s="6" t="s">
        <v>38</v>
      </c>
      <c r="F17" s="22"/>
      <c r="G17" s="6"/>
      <c r="H17" s="23" t="str">
        <f aca="true">IF(AND(F17&lt;&gt;"",F17&gt;C17),"LATE",IF(AND(F17="",E17&lt;&gt;"Done",E17&lt;&gt;"N/A",TODAY()&gt;C17),"OVERDUE",""))</f>
        <v>OVERDUE</v>
      </c>
    </row>
    <row r="18" customFormat="false" ht="15" hidden="false" customHeight="false" outlineLevel="0" collapsed="false">
      <c r="A18" s="19" t="s">
        <v>44</v>
      </c>
      <c r="B18" s="20" t="n">
        <v>2</v>
      </c>
      <c r="C18" s="21" t="n">
        <f aca="false">WORKDAY(EOMONTH($B$5,0),2)</f>
        <v>46297</v>
      </c>
      <c r="D18" s="6"/>
      <c r="E18" s="6" t="s">
        <v>38</v>
      </c>
      <c r="F18" s="22"/>
      <c r="G18" s="6"/>
      <c r="H18" s="23" t="str">
        <f aca="true">IF(AND(F18&lt;&gt;"",F18&gt;C18),"LATE",IF(AND(F18="",E18&lt;&gt;"Done",E18&lt;&gt;"N/A",TODAY()&gt;C18),"OVERDUE",""))</f>
        <v>OVERDUE</v>
      </c>
    </row>
    <row r="19" customFormat="false" ht="15" hidden="false" customHeight="false" outlineLevel="0" collapsed="false">
      <c r="A19" s="19" t="s">
        <v>45</v>
      </c>
      <c r="B19" s="20" t="n">
        <v>2</v>
      </c>
      <c r="C19" s="21" t="n">
        <f aca="false">WORKDAY(EOMONTH($B$5,0),2)</f>
        <v>46297</v>
      </c>
      <c r="D19" s="6"/>
      <c r="E19" s="6" t="s">
        <v>38</v>
      </c>
      <c r="F19" s="22"/>
      <c r="G19" s="6"/>
      <c r="H19" s="23" t="str">
        <f aca="true">IF(AND(F19&lt;&gt;"",F19&gt;C19),"LATE",IF(AND(F19="",E19&lt;&gt;"Done",E19&lt;&gt;"N/A",TODAY()&gt;C19),"OVERDUE",""))</f>
        <v>OVERDUE</v>
      </c>
    </row>
    <row r="20" customFormat="false" ht="15" hidden="false" customHeight="false" outlineLevel="0" collapsed="false">
      <c r="A20" s="19" t="s">
        <v>46</v>
      </c>
      <c r="B20" s="20" t="n">
        <v>3</v>
      </c>
      <c r="C20" s="21" t="n">
        <f aca="false">WORKDAY(EOMONTH($B$5,0),3)</f>
        <v>46300</v>
      </c>
      <c r="D20" s="6"/>
      <c r="E20" s="6" t="s">
        <v>38</v>
      </c>
      <c r="F20" s="22"/>
      <c r="G20" s="6"/>
      <c r="H20" s="23" t="str">
        <f aca="true">IF(AND(F20&lt;&gt;"",F20&gt;C20),"LATE",IF(AND(F20="",E20&lt;&gt;"Done",E20&lt;&gt;"N/A",TODAY()&gt;C20),"OVERDUE",""))</f>
        <v>OVERDUE</v>
      </c>
    </row>
    <row r="21" customFormat="false" ht="15" hidden="false" customHeight="false" outlineLevel="0" collapsed="false">
      <c r="A21" s="19" t="s">
        <v>47</v>
      </c>
      <c r="B21" s="20" t="n">
        <v>3</v>
      </c>
      <c r="C21" s="21" t="n">
        <f aca="false">WORKDAY(EOMONTH($B$5,0),3)</f>
        <v>46300</v>
      </c>
      <c r="D21" s="6"/>
      <c r="E21" s="6" t="s">
        <v>38</v>
      </c>
      <c r="F21" s="22"/>
      <c r="G21" s="6"/>
      <c r="H21" s="23" t="str">
        <f aca="true">IF(AND(F21&lt;&gt;"",F21&gt;C21),"LATE",IF(AND(F21="",E21&lt;&gt;"Done",E21&lt;&gt;"N/A",TODAY()&gt;C21),"OVERDUE",""))</f>
        <v>OVERDUE</v>
      </c>
    </row>
    <row r="23" customFormat="false" ht="15" hidden="false" customHeight="false" outlineLevel="0" collapsed="false">
      <c r="A23" s="5" t="s">
        <v>48</v>
      </c>
    </row>
    <row r="24" customFormat="false" ht="15" hidden="false" customHeight="false" outlineLevel="0" collapsed="false">
      <c r="A24" s="19" t="s">
        <v>49</v>
      </c>
      <c r="B24" s="20" t="n">
        <v>3</v>
      </c>
      <c r="C24" s="21" t="n">
        <f aca="false">WORKDAY(EOMONTH($B$5,0),3)</f>
        <v>46300</v>
      </c>
      <c r="D24" s="6"/>
      <c r="E24" s="6" t="s">
        <v>38</v>
      </c>
      <c r="F24" s="22"/>
      <c r="G24" s="6"/>
      <c r="H24" s="23" t="str">
        <f aca="true">IF(AND(F24&lt;&gt;"",F24&gt;C24),"LATE",IF(AND(F24="",E24&lt;&gt;"Done",E24&lt;&gt;"N/A",TODAY()&gt;C24),"OVERDUE",""))</f>
        <v>OVERDUE</v>
      </c>
    </row>
    <row r="25" customFormat="false" ht="15" hidden="false" customHeight="false" outlineLevel="0" collapsed="false">
      <c r="A25" s="19" t="s">
        <v>50</v>
      </c>
      <c r="B25" s="20" t="n">
        <v>3</v>
      </c>
      <c r="C25" s="21" t="n">
        <f aca="false">WORKDAY(EOMONTH($B$5,0),3)</f>
        <v>46300</v>
      </c>
      <c r="D25" s="6"/>
      <c r="E25" s="6" t="s">
        <v>38</v>
      </c>
      <c r="F25" s="22"/>
      <c r="G25" s="6"/>
      <c r="H25" s="23" t="str">
        <f aca="true">IF(AND(F25&lt;&gt;"",F25&gt;C25),"LATE",IF(AND(F25="",E25&lt;&gt;"Done",E25&lt;&gt;"N/A",TODAY()&gt;C25),"OVERDUE",""))</f>
        <v>OVERDUE</v>
      </c>
    </row>
    <row r="26" customFormat="false" ht="15" hidden="false" customHeight="false" outlineLevel="0" collapsed="false">
      <c r="A26" s="19" t="s">
        <v>51</v>
      </c>
      <c r="B26" s="20" t="n">
        <v>3</v>
      </c>
      <c r="C26" s="21" t="n">
        <f aca="false">WORKDAY(EOMONTH($B$5,0),3)</f>
        <v>46300</v>
      </c>
      <c r="D26" s="6"/>
      <c r="E26" s="6" t="s">
        <v>38</v>
      </c>
      <c r="F26" s="22"/>
      <c r="G26" s="6"/>
      <c r="H26" s="23" t="str">
        <f aca="true">IF(AND(F26&lt;&gt;"",F26&gt;C26),"LATE",IF(AND(F26="",E26&lt;&gt;"Done",E26&lt;&gt;"N/A",TODAY()&gt;C26),"OVERDUE",""))</f>
        <v>OVERDUE</v>
      </c>
    </row>
    <row r="27" customFormat="false" ht="15" hidden="false" customHeight="false" outlineLevel="0" collapsed="false">
      <c r="A27" s="19" t="s">
        <v>52</v>
      </c>
      <c r="B27" s="20" t="n">
        <v>4</v>
      </c>
      <c r="C27" s="21" t="n">
        <f aca="false">WORKDAY(EOMONTH($B$5,0),4)</f>
        <v>46301</v>
      </c>
      <c r="D27" s="6"/>
      <c r="E27" s="6" t="s">
        <v>38</v>
      </c>
      <c r="F27" s="22"/>
      <c r="G27" s="6"/>
      <c r="H27" s="23" t="str">
        <f aca="true">IF(AND(F27&lt;&gt;"",F27&gt;C27),"LATE",IF(AND(F27="",E27&lt;&gt;"Done",E27&lt;&gt;"N/A",TODAY()&gt;C27),"OVERDUE",""))</f>
        <v>OVERDUE</v>
      </c>
    </row>
    <row r="28" customFormat="false" ht="15" hidden="false" customHeight="false" outlineLevel="0" collapsed="false">
      <c r="A28" s="19" t="s">
        <v>53</v>
      </c>
      <c r="B28" s="20" t="n">
        <v>4</v>
      </c>
      <c r="C28" s="21" t="n">
        <f aca="false">WORKDAY(EOMONTH($B$5,0),4)</f>
        <v>46301</v>
      </c>
      <c r="D28" s="6"/>
      <c r="E28" s="6" t="s">
        <v>38</v>
      </c>
      <c r="F28" s="22"/>
      <c r="G28" s="6"/>
      <c r="H28" s="23" t="str">
        <f aca="true">IF(AND(F28&lt;&gt;"",F28&gt;C28),"LATE",IF(AND(F28="",E28&lt;&gt;"Done",E28&lt;&gt;"N/A",TODAY()&gt;C28),"OVERDUE",""))</f>
        <v>OVERDUE</v>
      </c>
    </row>
    <row r="30" customFormat="false" ht="15" hidden="false" customHeight="false" outlineLevel="0" collapsed="false">
      <c r="A30" s="5" t="s">
        <v>54</v>
      </c>
    </row>
    <row r="31" customFormat="false" ht="15" hidden="false" customHeight="false" outlineLevel="0" collapsed="false">
      <c r="A31" s="19" t="s">
        <v>55</v>
      </c>
      <c r="B31" s="20" t="n">
        <v>5</v>
      </c>
      <c r="C31" s="21" t="n">
        <f aca="false">WORKDAY(EOMONTH($B$5,0),5)</f>
        <v>46302</v>
      </c>
      <c r="D31" s="6"/>
      <c r="E31" s="6" t="s">
        <v>38</v>
      </c>
      <c r="F31" s="22"/>
      <c r="G31" s="6"/>
      <c r="H31" s="23" t="str">
        <f aca="true">IF(AND(F31&lt;&gt;"",F31&gt;C31),"LATE",IF(AND(F31="",E31&lt;&gt;"Done",E31&lt;&gt;"N/A",TODAY()&gt;C31),"OVERDUE",""))</f>
        <v>OVERDUE</v>
      </c>
    </row>
    <row r="32" customFormat="false" ht="15" hidden="false" customHeight="false" outlineLevel="0" collapsed="false">
      <c r="A32" s="19" t="s">
        <v>56</v>
      </c>
      <c r="B32" s="20" t="n">
        <v>5</v>
      </c>
      <c r="C32" s="21" t="n">
        <f aca="false">WORKDAY(EOMONTH($B$5,0),5)</f>
        <v>46302</v>
      </c>
      <c r="D32" s="6"/>
      <c r="E32" s="6" t="s">
        <v>38</v>
      </c>
      <c r="F32" s="22"/>
      <c r="G32" s="6"/>
      <c r="H32" s="23" t="str">
        <f aca="true">IF(AND(F32&lt;&gt;"",F32&gt;C32),"LATE",IF(AND(F32="",E32&lt;&gt;"Done",E32&lt;&gt;"N/A",TODAY()&gt;C32),"OVERDUE",""))</f>
        <v>OVERDUE</v>
      </c>
    </row>
    <row r="33" customFormat="false" ht="15" hidden="false" customHeight="false" outlineLevel="0" collapsed="false">
      <c r="A33" s="19" t="s">
        <v>57</v>
      </c>
      <c r="B33" s="20" t="n">
        <v>5</v>
      </c>
      <c r="C33" s="21" t="n">
        <f aca="false">WORKDAY(EOMONTH($B$5,0),5)</f>
        <v>46302</v>
      </c>
      <c r="D33" s="6"/>
      <c r="E33" s="6" t="s">
        <v>38</v>
      </c>
      <c r="F33" s="22"/>
      <c r="G33" s="6"/>
      <c r="H33" s="23" t="str">
        <f aca="true">IF(AND(F33&lt;&gt;"",F33&gt;C33),"LATE",IF(AND(F33="",E33&lt;&gt;"Done",E33&lt;&gt;"N/A",TODAY()&gt;C33),"OVERDUE",""))</f>
        <v>OVERDUE</v>
      </c>
    </row>
    <row r="34" customFormat="false" ht="15" hidden="false" customHeight="false" outlineLevel="0" collapsed="false">
      <c r="A34" s="19" t="s">
        <v>58</v>
      </c>
      <c r="B34" s="20" t="n">
        <v>5</v>
      </c>
      <c r="C34" s="21" t="n">
        <f aca="false">WORKDAY(EOMONTH($B$5,0),5)</f>
        <v>46302</v>
      </c>
      <c r="D34" s="6"/>
      <c r="E34" s="6" t="s">
        <v>38</v>
      </c>
      <c r="F34" s="22"/>
      <c r="G34" s="6"/>
      <c r="H34" s="23" t="str">
        <f aca="true">IF(AND(F34&lt;&gt;"",F34&gt;C34),"LATE",IF(AND(F34="",E34&lt;&gt;"Done",E34&lt;&gt;"N/A",TODAY()&gt;C34),"OVERDUE",""))</f>
        <v>OVERDUE</v>
      </c>
    </row>
    <row r="35" customFormat="false" ht="15" hidden="false" customHeight="false" outlineLevel="0" collapsed="false">
      <c r="A35" s="19" t="s">
        <v>59</v>
      </c>
      <c r="B35" s="20" t="n">
        <v>5</v>
      </c>
      <c r="C35" s="21" t="n">
        <f aca="false">WORKDAY(EOMONTH($B$5,0),5)</f>
        <v>46302</v>
      </c>
      <c r="D35" s="6"/>
      <c r="E35" s="6" t="s">
        <v>38</v>
      </c>
      <c r="F35" s="22"/>
      <c r="G35" s="6"/>
      <c r="H35" s="23" t="str">
        <f aca="true">IF(AND(F35&lt;&gt;"",F35&gt;C35),"LATE",IF(AND(F35="",E35&lt;&gt;"Done",E35&lt;&gt;"N/A",TODAY()&gt;C35),"OVERDUE",""))</f>
        <v>OVERDUE</v>
      </c>
    </row>
    <row r="36" customFormat="false" ht="15" hidden="false" customHeight="false" outlineLevel="0" collapsed="false">
      <c r="A36" s="19" t="s">
        <v>60</v>
      </c>
      <c r="B36" s="20" t="n">
        <v>5</v>
      </c>
      <c r="C36" s="21" t="n">
        <f aca="false">WORKDAY(EOMONTH($B$5,0),5)</f>
        <v>46302</v>
      </c>
      <c r="D36" s="6"/>
      <c r="E36" s="6" t="s">
        <v>38</v>
      </c>
      <c r="F36" s="22"/>
      <c r="G36" s="6"/>
      <c r="H36" s="23" t="str">
        <f aca="true">IF(AND(F36&lt;&gt;"",F36&gt;C36),"LATE",IF(AND(F36="",E36&lt;&gt;"Done",E36&lt;&gt;"N/A",TODAY()&gt;C36),"OVERDUE",""))</f>
        <v>OVERDUE</v>
      </c>
    </row>
    <row r="38" customFormat="false" ht="15" hidden="false" customHeight="false" outlineLevel="0" collapsed="false">
      <c r="A38" s="5" t="s">
        <v>61</v>
      </c>
    </row>
    <row r="39" customFormat="false" ht="15" hidden="false" customHeight="false" outlineLevel="0" collapsed="false">
      <c r="A39" s="19" t="s">
        <v>62</v>
      </c>
      <c r="B39" s="20" t="n">
        <v>6</v>
      </c>
      <c r="C39" s="21" t="n">
        <f aca="false">WORKDAY(EOMONTH($B$5,0),6)</f>
        <v>46303</v>
      </c>
      <c r="D39" s="6"/>
      <c r="E39" s="6" t="s">
        <v>38</v>
      </c>
      <c r="F39" s="22"/>
      <c r="G39" s="6"/>
      <c r="H39" s="23" t="str">
        <f aca="true">IF(AND(F39&lt;&gt;"",F39&gt;C39),"LATE",IF(AND(F39="",E39&lt;&gt;"Done",E39&lt;&gt;"N/A",TODAY()&gt;C39),"OVERDUE",""))</f>
        <v>OVERDUE</v>
      </c>
    </row>
    <row r="40" customFormat="false" ht="15" hidden="false" customHeight="false" outlineLevel="0" collapsed="false">
      <c r="A40" s="19" t="s">
        <v>63</v>
      </c>
      <c r="B40" s="20" t="n">
        <v>6</v>
      </c>
      <c r="C40" s="21" t="n">
        <f aca="false">WORKDAY(EOMONTH($B$5,0),6)</f>
        <v>46303</v>
      </c>
      <c r="D40" s="6"/>
      <c r="E40" s="6" t="s">
        <v>38</v>
      </c>
      <c r="F40" s="22"/>
      <c r="G40" s="6"/>
      <c r="H40" s="23" t="str">
        <f aca="true">IF(AND(F40&lt;&gt;"",F40&gt;C40),"LATE",IF(AND(F40="",E40&lt;&gt;"Done",E40&lt;&gt;"N/A",TODAY()&gt;C40),"OVERDUE",""))</f>
        <v>OVERDUE</v>
      </c>
    </row>
    <row r="41" customFormat="false" ht="15" hidden="false" customHeight="false" outlineLevel="0" collapsed="false">
      <c r="A41" s="19" t="s">
        <v>64</v>
      </c>
      <c r="B41" s="20" t="n">
        <v>6</v>
      </c>
      <c r="C41" s="21" t="n">
        <f aca="false">WORKDAY(EOMONTH($B$5,0),6)</f>
        <v>46303</v>
      </c>
      <c r="D41" s="6"/>
      <c r="E41" s="6" t="s">
        <v>38</v>
      </c>
      <c r="F41" s="22"/>
      <c r="G41" s="6"/>
      <c r="H41" s="23" t="str">
        <f aca="true">IF(AND(F41&lt;&gt;"",F41&gt;C41),"LATE",IF(AND(F41="",E41&lt;&gt;"Done",E41&lt;&gt;"N/A",TODAY()&gt;C41),"OVERDUE",""))</f>
        <v>OVERDUE</v>
      </c>
    </row>
    <row r="42" customFormat="false" ht="15" hidden="false" customHeight="false" outlineLevel="0" collapsed="false">
      <c r="A42" s="19" t="s">
        <v>65</v>
      </c>
      <c r="B42" s="20" t="n">
        <v>7</v>
      </c>
      <c r="C42" s="21" t="n">
        <f aca="false">WORKDAY(EOMONTH($B$5,0),7)</f>
        <v>46304</v>
      </c>
      <c r="D42" s="6"/>
      <c r="E42" s="6" t="s">
        <v>38</v>
      </c>
      <c r="F42" s="22"/>
      <c r="G42" s="6"/>
      <c r="H42" s="23" t="str">
        <f aca="true">IF(AND(F42&lt;&gt;"",F42&gt;C42),"LATE",IF(AND(F42="",E42&lt;&gt;"Done",E42&lt;&gt;"N/A",TODAY()&gt;C42),"OVERDUE",""))</f>
        <v>OVERDUE</v>
      </c>
    </row>
    <row r="44" customFormat="false" ht="15" hidden="false" customHeight="false" outlineLevel="0" collapsed="false">
      <c r="A44" s="5" t="s">
        <v>66</v>
      </c>
    </row>
    <row r="45" customFormat="false" ht="15" hidden="false" customHeight="false" outlineLevel="0" collapsed="false">
      <c r="A45" s="19" t="s">
        <v>67</v>
      </c>
      <c r="B45" s="20" t="n">
        <v>7</v>
      </c>
      <c r="C45" s="21" t="n">
        <f aca="false">WORKDAY(EOMONTH($B$5,0),7)</f>
        <v>46304</v>
      </c>
      <c r="D45" s="6"/>
      <c r="E45" s="6" t="s">
        <v>38</v>
      </c>
      <c r="F45" s="22"/>
      <c r="G45" s="6"/>
      <c r="H45" s="23" t="str">
        <f aca="true">IF(AND(F45&lt;&gt;"",F45&gt;C45),"LATE",IF(AND(F45="",E45&lt;&gt;"Done",E45&lt;&gt;"N/A",TODAY()&gt;C45),"OVERDUE",""))</f>
        <v>OVERDUE</v>
      </c>
    </row>
    <row r="46" customFormat="false" ht="15" hidden="false" customHeight="false" outlineLevel="0" collapsed="false">
      <c r="A46" s="19" t="s">
        <v>68</v>
      </c>
      <c r="B46" s="20" t="n">
        <v>7</v>
      </c>
      <c r="C46" s="21" t="n">
        <f aca="false">WORKDAY(EOMONTH($B$5,0),7)</f>
        <v>46304</v>
      </c>
      <c r="D46" s="6"/>
      <c r="E46" s="6" t="s">
        <v>38</v>
      </c>
      <c r="F46" s="22"/>
      <c r="G46" s="6"/>
      <c r="H46" s="23" t="str">
        <f aca="true">IF(AND(F46&lt;&gt;"",F46&gt;C46),"LATE",IF(AND(F46="",E46&lt;&gt;"Done",E46&lt;&gt;"N/A",TODAY()&gt;C46),"OVERDUE",""))</f>
        <v>OVERDUE</v>
      </c>
    </row>
    <row r="47" customFormat="false" ht="15" hidden="false" customHeight="false" outlineLevel="0" collapsed="false">
      <c r="A47" s="19" t="s">
        <v>69</v>
      </c>
      <c r="B47" s="20" t="n">
        <v>8</v>
      </c>
      <c r="C47" s="21" t="n">
        <f aca="false">WORKDAY(EOMONTH($B$5,0),8)</f>
        <v>46307</v>
      </c>
      <c r="D47" s="6"/>
      <c r="E47" s="6" t="s">
        <v>38</v>
      </c>
      <c r="F47" s="22"/>
      <c r="G47" s="6"/>
      <c r="H47" s="23" t="str">
        <f aca="true">IF(AND(F47&lt;&gt;"",F47&gt;C47),"LATE",IF(AND(F47="",E47&lt;&gt;"Done",E47&lt;&gt;"N/A",TODAY()&gt;C47),"OVERDUE",""))</f>
        <v>OVERDUE</v>
      </c>
    </row>
    <row r="48" customFormat="false" ht="15" hidden="false" customHeight="false" outlineLevel="0" collapsed="false">
      <c r="A48" s="19" t="s">
        <v>70</v>
      </c>
      <c r="B48" s="20" t="n">
        <v>8</v>
      </c>
      <c r="C48" s="21" t="n">
        <f aca="false">WORKDAY(EOMONTH($B$5,0),8)</f>
        <v>46307</v>
      </c>
      <c r="D48" s="6"/>
      <c r="E48" s="6" t="s">
        <v>38</v>
      </c>
      <c r="F48" s="22"/>
      <c r="G48" s="6"/>
      <c r="H48" s="23" t="str">
        <f aca="true">IF(AND(F48&lt;&gt;"",F48&gt;C48),"LATE",IF(AND(F48="",E48&lt;&gt;"Done",E48&lt;&gt;"N/A",TODAY()&gt;C48),"OVERDUE",""))</f>
        <v>OVERDUE</v>
      </c>
    </row>
    <row r="50" customFormat="false" ht="15" hidden="false" customHeight="false" outlineLevel="0" collapsed="false">
      <c r="A50" s="5" t="s">
        <v>71</v>
      </c>
    </row>
    <row r="51" customFormat="false" ht="15" hidden="false" customHeight="false" outlineLevel="0" collapsed="false">
      <c r="A51" s="19" t="s">
        <v>72</v>
      </c>
      <c r="B51" s="20" t="n">
        <v>10</v>
      </c>
      <c r="C51" s="21" t="n">
        <f aca="false">WORKDAY(EOMONTH($B$5,0),10)</f>
        <v>46309</v>
      </c>
      <c r="D51" s="6"/>
      <c r="E51" s="6" t="s">
        <v>38</v>
      </c>
      <c r="F51" s="22"/>
      <c r="G51" s="6"/>
      <c r="H51" s="23" t="str">
        <f aca="true">IF(AND(F51&lt;&gt;"",F51&gt;C51),"LATE",IF(AND(F51="",E51&lt;&gt;"Done",E51&lt;&gt;"N/A",TODAY()&gt;C51),"OVERDUE",""))</f>
        <v>OVERDUE</v>
      </c>
    </row>
    <row r="52" customFormat="false" ht="15" hidden="false" customHeight="false" outlineLevel="0" collapsed="false">
      <c r="A52" s="19" t="s">
        <v>73</v>
      </c>
      <c r="B52" s="20" t="n">
        <v>10</v>
      </c>
      <c r="C52" s="21" t="n">
        <f aca="false">WORKDAY(EOMONTH($B$5,0),10)</f>
        <v>46309</v>
      </c>
      <c r="D52" s="6"/>
      <c r="E52" s="6" t="s">
        <v>38</v>
      </c>
      <c r="F52" s="22"/>
      <c r="G52" s="6"/>
      <c r="H52" s="23" t="str">
        <f aca="true">IF(AND(F52&lt;&gt;"",F52&gt;C52),"LATE",IF(AND(F52="",E52&lt;&gt;"Done",E52&lt;&gt;"N/A",TODAY()&gt;C52),"OVERDUE",""))</f>
        <v>OVERDUE</v>
      </c>
    </row>
    <row r="53" customFormat="false" ht="15" hidden="false" customHeight="false" outlineLevel="0" collapsed="false">
      <c r="A53" s="19" t="s">
        <v>74</v>
      </c>
      <c r="B53" s="20" t="n">
        <v>10</v>
      </c>
      <c r="C53" s="21" t="n">
        <f aca="false">WORKDAY(EOMONTH($B$5,0),10)</f>
        <v>46309</v>
      </c>
      <c r="D53" s="6"/>
      <c r="E53" s="6" t="s">
        <v>38</v>
      </c>
      <c r="F53" s="22"/>
      <c r="G53" s="6"/>
      <c r="H53" s="23" t="str">
        <f aca="true">IF(AND(F53&lt;&gt;"",F53&gt;C53),"LATE",IF(AND(F53="",E53&lt;&gt;"Done",E53&lt;&gt;"N/A",TODAY()&gt;C53),"OVERDUE",""))</f>
        <v>OVERDUE</v>
      </c>
    </row>
  </sheetData>
  <conditionalFormatting sqref="E10:E54">
    <cfRule type="cellIs" priority="2" operator="equal" aboveAverage="0" equalAverage="0" bottom="0" percent="0" rank="0" text="" dxfId="0">
      <formula>"Done"</formula>
    </cfRule>
    <cfRule type="cellIs" priority="3" operator="equal" aboveAverage="0" equalAverage="0" bottom="0" percent="0" rank="0" text="" dxfId="1">
      <formula>"In progress"</formula>
    </cfRule>
  </conditionalFormatting>
  <conditionalFormatting sqref="H10:H54">
    <cfRule type="cellIs" priority="4" operator="equal" aboveAverage="0" equalAverage="0" bottom="0" percent="0" rank="0" text="" dxfId="2">
      <formula>"LATE"</formula>
    </cfRule>
    <cfRule type="cellIs" priority="5" operator="equal" aboveAverage="0" equalAverage="0" bottom="0" percent="0" rank="0" text="" dxfId="2">
      <formula>"OVERDUE"</formula>
    </cfRule>
  </conditionalFormatting>
  <dataValidations count="1">
    <dataValidation allowBlank="true" errorStyle="stop" operator="between" showDropDown="false" showErrorMessage="false" showInputMessage="false" sqref="E10:E54" type="list">
      <formula1>"Not started,In progress,Done,N/A"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2026-10-18T05:09:16Z</dcterms:created>
  <dc:creator>openpyxl</dc:creator>
  <dc:description/>
  <dc:language>en-US</dc:language>
  <cp:lastModifiedBy/>
  <dcterms:modified xsi:type="dcterms:W3CDTF">2026-10-18T05:09:16Z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